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20" windowHeight="7785"/>
  </bookViews>
  <sheets>
    <sheet name="GUI appearance" sheetId="1" r:id="rId1"/>
    <sheet name="Similation data" sheetId="2" r:id="rId2"/>
    <sheet name="Convention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H35" i="2" l="1"/>
  <c r="H15" i="2"/>
  <c r="G15" i="2" l="1"/>
  <c r="D35" i="2" l="1"/>
  <c r="E35" i="2"/>
  <c r="F35" i="2"/>
  <c r="G35" i="2"/>
  <c r="D34" i="2"/>
  <c r="E34" i="2"/>
  <c r="F34" i="2"/>
  <c r="G34" i="2"/>
  <c r="H34" i="2"/>
  <c r="D32" i="2"/>
  <c r="E32" i="2"/>
  <c r="F32" i="2"/>
  <c r="G32" i="2"/>
  <c r="H32" i="2"/>
  <c r="D33" i="2"/>
  <c r="E33" i="2"/>
  <c r="F33" i="2"/>
  <c r="G33" i="2"/>
  <c r="H33" i="2"/>
  <c r="H31" i="2"/>
  <c r="G31" i="2"/>
  <c r="F31" i="2"/>
  <c r="E31" i="2"/>
  <c r="D31" i="2"/>
  <c r="G25" i="2"/>
  <c r="H25" i="2"/>
  <c r="G26" i="2"/>
  <c r="H26" i="2"/>
  <c r="G27" i="2"/>
  <c r="H27" i="2"/>
  <c r="G28" i="2"/>
  <c r="H28" i="2"/>
  <c r="D25" i="2"/>
  <c r="E25" i="2"/>
  <c r="D26" i="2"/>
  <c r="E26" i="2"/>
  <c r="D27" i="2"/>
  <c r="E27" i="2"/>
  <c r="D28" i="2"/>
  <c r="E28" i="2"/>
  <c r="F25" i="2"/>
  <c r="F26" i="2"/>
  <c r="F27" i="2"/>
  <c r="F28" i="2"/>
  <c r="F16" i="2"/>
  <c r="F17" i="2"/>
  <c r="F18" i="2"/>
  <c r="F19" i="2"/>
  <c r="F20" i="2"/>
  <c r="F21" i="2"/>
  <c r="F22" i="2"/>
  <c r="F23" i="2"/>
  <c r="F24" i="2"/>
  <c r="F29" i="2"/>
  <c r="F30" i="2"/>
  <c r="H16" i="2"/>
  <c r="H17" i="2"/>
  <c r="H18" i="2"/>
  <c r="H19" i="2"/>
  <c r="H20" i="2"/>
  <c r="H21" i="2"/>
  <c r="H22" i="2"/>
  <c r="H23" i="2"/>
  <c r="H24" i="2"/>
  <c r="H29" i="2"/>
  <c r="H30" i="2"/>
  <c r="G16" i="2"/>
  <c r="G17" i="2"/>
  <c r="G18" i="2"/>
  <c r="G19" i="2"/>
  <c r="G20" i="2"/>
  <c r="G21" i="2"/>
  <c r="G22" i="2"/>
  <c r="G23" i="2"/>
  <c r="G24" i="2"/>
  <c r="G29" i="2"/>
  <c r="G30" i="2"/>
  <c r="F15" i="2"/>
  <c r="E16" i="2"/>
  <c r="E17" i="2"/>
  <c r="E18" i="2"/>
  <c r="E19" i="2"/>
  <c r="E20" i="2"/>
  <c r="E21" i="2"/>
  <c r="E22" i="2"/>
  <c r="E23" i="2"/>
  <c r="E24" i="2"/>
  <c r="E29" i="2"/>
  <c r="E30" i="2"/>
  <c r="D16" i="2"/>
  <c r="D17" i="2"/>
  <c r="D18" i="2"/>
  <c r="D19" i="2"/>
  <c r="D20" i="2"/>
  <c r="D21" i="2"/>
  <c r="D22" i="2"/>
  <c r="D23" i="2"/>
  <c r="D24" i="2"/>
  <c r="D29" i="2"/>
  <c r="D30" i="2"/>
  <c r="E15" i="2"/>
  <c r="D15" i="2"/>
  <c r="C8" i="2" l="1"/>
  <c r="C9" i="2"/>
  <c r="C10" i="2"/>
  <c r="C11" i="2"/>
  <c r="C12" i="2"/>
  <c r="C13" i="2"/>
  <c r="C7" i="2"/>
  <c r="B8" i="2"/>
  <c r="B9" i="2"/>
  <c r="B10" i="2"/>
  <c r="B12" i="2"/>
  <c r="B13" i="2"/>
  <c r="B7" i="2"/>
  <c r="L6" i="2"/>
  <c r="M6" i="2" s="1"/>
  <c r="N6" i="2" s="1"/>
  <c r="O6" i="2" s="1"/>
  <c r="P6" i="2" s="1"/>
  <c r="Q6" i="2" s="1"/>
  <c r="R6" i="2" s="1"/>
  <c r="S6" i="2" s="1"/>
</calcChain>
</file>

<file path=xl/sharedStrings.xml><?xml version="1.0" encoding="utf-8"?>
<sst xmlns="http://schemas.openxmlformats.org/spreadsheetml/2006/main" count="55" uniqueCount="49">
  <si>
    <t>Demo3 Plug-in help for Active alignment</t>
  </si>
  <si>
    <t>Objective:</t>
  </si>
  <si>
    <t xml:space="preserve">Provide efficient GUI for manual active alignment </t>
  </si>
  <si>
    <t>Request:</t>
  </si>
  <si>
    <t xml:space="preserve">Provide  6 axis real time alignment feedback </t>
  </si>
  <si>
    <t xml:space="preserve">X-axis alignment in pixel </t>
  </si>
  <si>
    <t>Y-axis alignment in pixel</t>
  </si>
  <si>
    <t>Z-axis alignemnt in focus merit</t>
  </si>
  <si>
    <r>
      <t>North-south tilt (</t>
    </r>
    <r>
      <rPr>
        <sz val="11"/>
        <color theme="1"/>
        <rFont val="Calibri"/>
        <family val="2"/>
      </rPr>
      <t>α) in focus merit differece</t>
    </r>
  </si>
  <si>
    <r>
      <t>East-west tilt (</t>
    </r>
    <r>
      <rPr>
        <sz val="11"/>
        <color theme="1"/>
        <rFont val="Calibri"/>
        <family val="2"/>
      </rPr>
      <t>β) in focus merit difference</t>
    </r>
  </si>
  <si>
    <r>
      <t>Rotation (</t>
    </r>
    <r>
      <rPr>
        <sz val="11"/>
        <color theme="1"/>
        <rFont val="Calibri"/>
        <family val="2"/>
      </rPr>
      <t>θ ) in pixel per image horizontal length</t>
    </r>
  </si>
  <si>
    <t>Given:</t>
  </si>
  <si>
    <t xml:space="preserve">X-axis </t>
  </si>
  <si>
    <t>X-axis optical center offset in pixel</t>
  </si>
  <si>
    <t>Y-axis optical center offset in pixel</t>
  </si>
  <si>
    <t>Complied MATLAB script for the 2 axis feedback using flat field image</t>
  </si>
  <si>
    <t>Complied MATLAB script for the 4-axis feedback using busy contrast chart</t>
  </si>
  <si>
    <t>9 region focus merits can be used for Z,  α, β feedback</t>
  </si>
  <si>
    <t>Optical center offset</t>
  </si>
  <si>
    <t>Y-axis</t>
  </si>
  <si>
    <t>Focus merit</t>
  </si>
  <si>
    <t>Zone</t>
  </si>
  <si>
    <t>Feedback</t>
  </si>
  <si>
    <t>Rotation</t>
  </si>
  <si>
    <t>Tilt</t>
  </si>
  <si>
    <t xml:space="preserve">Y-axis </t>
  </si>
  <si>
    <t xml:space="preserve">Z-axis </t>
  </si>
  <si>
    <t>θ</t>
  </si>
  <si>
    <t>α</t>
  </si>
  <si>
    <t>β</t>
  </si>
  <si>
    <t>MATLAB Script 1 Output</t>
  </si>
  <si>
    <t>MATAB Script 2 Output</t>
  </si>
  <si>
    <t>Center</t>
  </si>
  <si>
    <t>Non-Center</t>
  </si>
  <si>
    <r>
      <t>θ</t>
    </r>
    <r>
      <rPr>
        <b/>
        <vertAlign val="subscript"/>
        <sz val="12"/>
        <color theme="1"/>
        <rFont val="Calibri"/>
        <family val="2"/>
      </rPr>
      <t>1</t>
    </r>
  </si>
  <si>
    <r>
      <t>θ</t>
    </r>
    <r>
      <rPr>
        <b/>
        <vertAlign val="subscript"/>
        <sz val="12"/>
        <color theme="1"/>
        <rFont val="Calibri"/>
        <family val="2"/>
      </rPr>
      <t>2</t>
    </r>
  </si>
  <si>
    <t>Matlab scripte executable name:</t>
  </si>
  <si>
    <t>AA_image.png</t>
  </si>
  <si>
    <t>Default output file name:</t>
  </si>
  <si>
    <t>Default input image file  name:</t>
  </si>
  <si>
    <t>AA_data.txt</t>
  </si>
  <si>
    <t>X-axis offset</t>
  </si>
  <si>
    <t>Y-axis offset</t>
  </si>
  <si>
    <t>Data example for flat field image</t>
  </si>
  <si>
    <t>Data example for focusing image</t>
  </si>
  <si>
    <t>Output file content: with blank(hex20) as separator</t>
  </si>
  <si>
    <t>do_AAeval</t>
  </si>
  <si>
    <t>Z-axis_center</t>
  </si>
  <si>
    <t>Z-axis_noncenter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</si>
</sst>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4581197484545"/>
          <c:y val="0.12089525333553551"/>
          <c:w val="0.72815210179264422"/>
          <c:h val="0.744038282687039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'Similation data'!$B$7:$B$13</c:f>
              <c:numCache>
                <c:formatCode>General</c:formatCode>
                <c:ptCount val="7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-2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xVal>
          <c:yVal>
            <c:numRef>
              <c:f>'Similation data'!$C$7:$C$13</c:f>
              <c:numCache>
                <c:formatCode>General</c:formatCode>
                <c:ptCount val="7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  <c:pt idx="5">
                  <c:v>-6</c:v>
                </c:pt>
                <c:pt idx="6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9472"/>
        <c:axId val="55531008"/>
      </c:scatterChart>
      <c:valAx>
        <c:axId val="55529472"/>
        <c:scaling>
          <c:orientation val="minMax"/>
          <c:max val="50"/>
          <c:min val="-50"/>
        </c:scaling>
        <c:delete val="0"/>
        <c:axPos val="b"/>
        <c:numFmt formatCode="General" sourceLinked="1"/>
        <c:majorTickMark val="out"/>
        <c:minorTickMark val="none"/>
        <c:tickLblPos val="nextTo"/>
        <c:crossAx val="55531008"/>
        <c:crosses val="autoZero"/>
        <c:crossBetween val="midCat"/>
      </c:valAx>
      <c:valAx>
        <c:axId val="55531008"/>
        <c:scaling>
          <c:orientation val="minMax"/>
          <c:max val="50"/>
          <c:min val="-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29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6499169147480753"/>
          <c:y val="0.91621067461981964"/>
          <c:w val="0.13807465342000036"/>
          <c:h val="5.781905302364652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33E-2"/>
          <c:y val="0.16327404662652464"/>
          <c:w val="0.82054298330818931"/>
          <c:h val="0.57259780762698775"/>
        </c:manualLayout>
      </c:layout>
      <c:lineChart>
        <c:grouping val="standard"/>
        <c:varyColors val="0"/>
        <c:ser>
          <c:idx val="0"/>
          <c:order val="0"/>
          <c:tx>
            <c:strRef>
              <c:f>'Similation data'!$D$6</c:f>
              <c:strCache>
                <c:ptCount val="1"/>
                <c:pt idx="0">
                  <c:v>Center</c:v>
                </c:pt>
              </c:strCache>
            </c:strRef>
          </c:tx>
          <c:val>
            <c:numRef>
              <c:f>'Similation data'!$D$15:$D$35</c:f>
              <c:numCache>
                <c:formatCode>General</c:formatCode>
                <c:ptCount val="21"/>
                <c:pt idx="0">
                  <c:v>0.58169999999999999</c:v>
                </c:pt>
                <c:pt idx="1">
                  <c:v>0.55954000000000004</c:v>
                </c:pt>
                <c:pt idx="2">
                  <c:v>0.54854999999999998</c:v>
                </c:pt>
                <c:pt idx="3">
                  <c:v>0.53607000000000005</c:v>
                </c:pt>
                <c:pt idx="4">
                  <c:v>0.53954000000000002</c:v>
                </c:pt>
                <c:pt idx="5">
                  <c:v>1.5216000000000001</c:v>
                </c:pt>
                <c:pt idx="6">
                  <c:v>3.3395999999999999</c:v>
                </c:pt>
                <c:pt idx="7">
                  <c:v>15.853999999999999</c:v>
                </c:pt>
                <c:pt idx="8">
                  <c:v>31.042000000000002</c:v>
                </c:pt>
                <c:pt idx="9">
                  <c:v>55.408000000000001</c:v>
                </c:pt>
                <c:pt idx="10">
                  <c:v>55.408000000000001</c:v>
                </c:pt>
                <c:pt idx="11">
                  <c:v>55.408000000000001</c:v>
                </c:pt>
                <c:pt idx="12">
                  <c:v>55.408000000000001</c:v>
                </c:pt>
                <c:pt idx="13">
                  <c:v>55.408000000000001</c:v>
                </c:pt>
                <c:pt idx="14">
                  <c:v>105.31</c:v>
                </c:pt>
                <c:pt idx="15">
                  <c:v>82.412000000000006</c:v>
                </c:pt>
                <c:pt idx="16">
                  <c:v>108.15</c:v>
                </c:pt>
                <c:pt idx="17">
                  <c:v>107.9</c:v>
                </c:pt>
                <c:pt idx="18">
                  <c:v>108</c:v>
                </c:pt>
                <c:pt idx="19">
                  <c:v>107.5</c:v>
                </c:pt>
                <c:pt idx="20">
                  <c:v>108.2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'Similation data'!$E$6</c:f>
              <c:strCache>
                <c:ptCount val="1"/>
                <c:pt idx="0">
                  <c:v>Non-Center</c:v>
                </c:pt>
              </c:strCache>
            </c:strRef>
          </c:tx>
          <c:val>
            <c:numRef>
              <c:f>'Similation data'!$E$15:$E$35</c:f>
              <c:numCache>
                <c:formatCode>General</c:formatCode>
                <c:ptCount val="21"/>
                <c:pt idx="0">
                  <c:v>0.42566999999999999</c:v>
                </c:pt>
                <c:pt idx="1">
                  <c:v>0.41578999999999999</c:v>
                </c:pt>
                <c:pt idx="2">
                  <c:v>0.40719</c:v>
                </c:pt>
                <c:pt idx="3">
                  <c:v>0.40426000000000001</c:v>
                </c:pt>
                <c:pt idx="4">
                  <c:v>0.41703000000000001</c:v>
                </c:pt>
                <c:pt idx="5">
                  <c:v>1.3384</c:v>
                </c:pt>
                <c:pt idx="6">
                  <c:v>4.7553999999999998</c:v>
                </c:pt>
                <c:pt idx="7">
                  <c:v>24.481999999999999</c:v>
                </c:pt>
                <c:pt idx="8">
                  <c:v>48.67</c:v>
                </c:pt>
                <c:pt idx="9">
                  <c:v>80.156999999999996</c:v>
                </c:pt>
                <c:pt idx="10">
                  <c:v>80.156999999999996</c:v>
                </c:pt>
                <c:pt idx="11">
                  <c:v>80.156999999999996</c:v>
                </c:pt>
                <c:pt idx="12">
                  <c:v>80.156999999999996</c:v>
                </c:pt>
                <c:pt idx="13">
                  <c:v>80.156999999999996</c:v>
                </c:pt>
                <c:pt idx="14">
                  <c:v>103.97</c:v>
                </c:pt>
                <c:pt idx="15">
                  <c:v>93.433999999999997</c:v>
                </c:pt>
                <c:pt idx="16">
                  <c:v>103.97</c:v>
                </c:pt>
                <c:pt idx="17">
                  <c:v>99.43</c:v>
                </c:pt>
                <c:pt idx="18">
                  <c:v>91.7</c:v>
                </c:pt>
                <c:pt idx="19">
                  <c:v>90.2</c:v>
                </c:pt>
                <c:pt idx="20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9312"/>
        <c:axId val="55551104"/>
      </c:lineChart>
      <c:catAx>
        <c:axId val="5554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55551104"/>
        <c:crosses val="autoZero"/>
        <c:auto val="1"/>
        <c:lblAlgn val="ctr"/>
        <c:lblOffset val="100"/>
        <c:noMultiLvlLbl val="0"/>
      </c:catAx>
      <c:valAx>
        <c:axId val="5555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4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106933508311478"/>
          <c:y val="0.86998651210265388"/>
          <c:w val="0.40670844269466339"/>
          <c:h val="7.484179060950713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'Similation data'!$G$6</c:f>
              <c:strCache>
                <c:ptCount val="1"/>
                <c:pt idx="0">
                  <c:v>α</c:v>
                </c:pt>
              </c:strCache>
            </c:strRef>
          </c:tx>
          <c:val>
            <c:numRef>
              <c:f>'Similation data'!$G$15:$G$35</c:f>
              <c:numCache>
                <c:formatCode>General</c:formatCode>
                <c:ptCount val="21"/>
                <c:pt idx="0">
                  <c:v>-8.7003333333333321E-2</c:v>
                </c:pt>
                <c:pt idx="1">
                  <c:v>-8.7686666666666691E-2</c:v>
                </c:pt>
                <c:pt idx="2">
                  <c:v>-8.3499999999999977E-2</c:v>
                </c:pt>
                <c:pt idx="3">
                  <c:v>-8.1573333333333331E-2</c:v>
                </c:pt>
                <c:pt idx="4">
                  <c:v>-8.2036666666666661E-2</c:v>
                </c:pt>
                <c:pt idx="5">
                  <c:v>-0.23501333333333338</c:v>
                </c:pt>
                <c:pt idx="6">
                  <c:v>4.0670000000000019E-2</c:v>
                </c:pt>
                <c:pt idx="7">
                  <c:v>0.97703333333333298</c:v>
                </c:pt>
                <c:pt idx="8">
                  <c:v>1.8070000000000015</c:v>
                </c:pt>
                <c:pt idx="9">
                  <c:v>-0.33266666666667061</c:v>
                </c:pt>
                <c:pt idx="10">
                  <c:v>-0.33266666666667061</c:v>
                </c:pt>
                <c:pt idx="11">
                  <c:v>-0.33266666666667061</c:v>
                </c:pt>
                <c:pt idx="12">
                  <c:v>-0.33266666666667061</c:v>
                </c:pt>
                <c:pt idx="13">
                  <c:v>-0.33266666666667061</c:v>
                </c:pt>
                <c:pt idx="14">
                  <c:v>-21.09033333333333</c:v>
                </c:pt>
                <c:pt idx="15">
                  <c:v>-14.03066666666667</c:v>
                </c:pt>
                <c:pt idx="16">
                  <c:v>-21.09033333333333</c:v>
                </c:pt>
                <c:pt idx="17">
                  <c:v>-7.5736666666666679</c:v>
                </c:pt>
                <c:pt idx="18">
                  <c:v>-0.59366666666666867</c:v>
                </c:pt>
                <c:pt idx="19">
                  <c:v>-1.099999999999999</c:v>
                </c:pt>
                <c:pt idx="20">
                  <c:v>-0.66666666666666197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36512"/>
        <c:axId val="88738048"/>
      </c:lineChart>
      <c:catAx>
        <c:axId val="887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8738048"/>
        <c:crosses val="autoZero"/>
        <c:auto val="1"/>
        <c:lblAlgn val="ctr"/>
        <c:lblOffset val="100"/>
        <c:noMultiLvlLbl val="0"/>
      </c:catAx>
      <c:valAx>
        <c:axId val="88738048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3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'Similation data'!$H$6</c:f>
              <c:strCache>
                <c:ptCount val="1"/>
                <c:pt idx="0">
                  <c:v>β</c:v>
                </c:pt>
              </c:strCache>
            </c:strRef>
          </c:tx>
          <c:val>
            <c:numRef>
              <c:f>'Similation data'!$H$15:$H$35</c:f>
              <c:numCache>
                <c:formatCode>General</c:formatCode>
                <c:ptCount val="21"/>
                <c:pt idx="0">
                  <c:v>0.13727999999999999</c:v>
                </c:pt>
                <c:pt idx="1">
                  <c:v>0.13226000000000002</c:v>
                </c:pt>
                <c:pt idx="2">
                  <c:v>0.12680333333333332</c:v>
                </c:pt>
                <c:pt idx="3">
                  <c:v>0.12519666666666665</c:v>
                </c:pt>
                <c:pt idx="4">
                  <c:v>0.12408333333333334</c:v>
                </c:pt>
                <c:pt idx="5">
                  <c:v>0.39033000000000007</c:v>
                </c:pt>
                <c:pt idx="6">
                  <c:v>1.4373366666666667</c:v>
                </c:pt>
                <c:pt idx="7">
                  <c:v>7.2582666666666666</c:v>
                </c:pt>
                <c:pt idx="8">
                  <c:v>14.656000000000001</c:v>
                </c:pt>
                <c:pt idx="9">
                  <c:v>25.106333333333328</c:v>
                </c:pt>
                <c:pt idx="10">
                  <c:v>25.106333333333328</c:v>
                </c:pt>
                <c:pt idx="11">
                  <c:v>25.106333333333328</c:v>
                </c:pt>
                <c:pt idx="12">
                  <c:v>25.106333333333328</c:v>
                </c:pt>
                <c:pt idx="13">
                  <c:v>25.106333333333328</c:v>
                </c:pt>
                <c:pt idx="14">
                  <c:v>25.834666666666674</c:v>
                </c:pt>
                <c:pt idx="15">
                  <c:v>6.347999999999999</c:v>
                </c:pt>
                <c:pt idx="16">
                  <c:v>25.834666666666674</c:v>
                </c:pt>
                <c:pt idx="17">
                  <c:v>17.035333333333337</c:v>
                </c:pt>
                <c:pt idx="18">
                  <c:v>3.8586666666666694</c:v>
                </c:pt>
                <c:pt idx="19">
                  <c:v>2.5000000000000049</c:v>
                </c:pt>
                <c:pt idx="20">
                  <c:v>0.60000000000000375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2624"/>
        <c:axId val="88768512"/>
      </c:lineChart>
      <c:catAx>
        <c:axId val="8876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8768512"/>
        <c:crosses val="autoZero"/>
        <c:auto val="1"/>
        <c:lblAlgn val="ctr"/>
        <c:lblOffset val="100"/>
        <c:noMultiLvlLbl val="0"/>
      </c:catAx>
      <c:valAx>
        <c:axId val="88768512"/>
        <c:scaling>
          <c:orientation val="minMax"/>
          <c:min val="-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62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'Similation data'!$F$6</c:f>
              <c:strCache>
                <c:ptCount val="1"/>
                <c:pt idx="0">
                  <c:v>θ</c:v>
                </c:pt>
              </c:strCache>
            </c:strRef>
          </c:tx>
          <c:val>
            <c:numRef>
              <c:f>'Similation data'!$F$15:$F$35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3.5</c:v>
                </c:pt>
                <c:pt idx="11">
                  <c:v>1.5</c:v>
                </c:pt>
                <c:pt idx="12">
                  <c:v>-1.5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9856"/>
        <c:axId val="89851392"/>
      </c:lineChart>
      <c:catAx>
        <c:axId val="898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9851392"/>
        <c:crosses val="autoZero"/>
        <c:auto val="1"/>
        <c:lblAlgn val="ctr"/>
        <c:lblOffset val="100"/>
        <c:noMultiLvlLbl val="0"/>
      </c:catAx>
      <c:valAx>
        <c:axId val="89851392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49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</xdr:row>
      <xdr:rowOff>47625</xdr:rowOff>
    </xdr:from>
    <xdr:to>
      <xdr:col>17</xdr:col>
      <xdr:colOff>371475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457201</xdr:colOff>
      <xdr:row>22</xdr:row>
      <xdr:rowOff>114299</xdr:rowOff>
    </xdr:from>
    <xdr:to>
      <xdr:col>17</xdr:col>
      <xdr:colOff>419101</xdr:colOff>
      <xdr:row>41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1</xdr:row>
      <xdr:rowOff>66675</xdr:rowOff>
    </xdr:from>
    <xdr:to>
      <xdr:col>24</xdr:col>
      <xdr:colOff>466725</xdr:colOff>
      <xdr:row>21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552450</xdr:colOff>
      <xdr:row>22</xdr:row>
      <xdr:rowOff>76200</xdr:rowOff>
    </xdr:from>
    <xdr:to>
      <xdr:col>24</xdr:col>
      <xdr:colOff>523875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247649</xdr:colOff>
      <xdr:row>23</xdr:row>
      <xdr:rowOff>95249</xdr:rowOff>
    </xdr:from>
    <xdr:to>
      <xdr:col>10</xdr:col>
      <xdr:colOff>266699</xdr:colOff>
      <xdr:row>41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0.20446</cdr:x>
      <cdr:y>0.00861</cdr:y>
    </cdr:from>
    <cdr:to>
      <cdr:x>0.50816</cdr:x>
      <cdr:y>0.09067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4286" y="30758"/>
          <a:ext cx="1417440" cy="29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Optical Center offset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0.31356</cdr:x>
      <cdr:y>0.03824</cdr:y>
    </cdr:from>
    <cdr:to>
      <cdr:x>0.75188</cdr:x>
      <cdr:y>0.12353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6974" y="123825"/>
          <a:ext cx="1882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Z-axis</a:t>
          </a:r>
          <a:r>
            <a:rPr lang="en-US" sz="1100" baseline="0"/>
            <a:t>  Feedback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="96" zoomScaleNormal="96" workbookViewId="0">
      <selection activeCell="K16" sqref="K16"/>
    </sheetView>
  </sheetViews>
  <sheetFormatPr defaultRowHeight="15" x14ac:dyDescent="0.25"/>
  <cols>
    <col min="2" max="2" width="4.5703125" customWidth="1"/>
    <col min="3" max="3" width="5" customWidth="1"/>
    <col min="4" max="4" width="4.28515625" customWidth="1"/>
  </cols>
  <sheetData>
    <row r="3" spans="1:7" ht="23.25" x14ac:dyDescent="0.35">
      <c r="A3" s="2" t="s">
        <v>0</v>
      </c>
    </row>
    <row r="5" spans="1:7" x14ac:dyDescent="0.25">
      <c r="B5" s="1" t="s">
        <v>1</v>
      </c>
      <c r="C5" s="1"/>
      <c r="D5" s="1"/>
      <c r="E5" s="1"/>
      <c r="F5" s="1"/>
      <c r="G5" s="1"/>
    </row>
    <row r="6" spans="1:7" x14ac:dyDescent="0.25">
      <c r="B6" s="1"/>
      <c r="C6" s="1" t="s">
        <v>2</v>
      </c>
      <c r="D6" s="1"/>
      <c r="E6" s="1"/>
      <c r="F6" s="1"/>
      <c r="G6" s="1"/>
    </row>
    <row r="8" spans="1:7" x14ac:dyDescent="0.25">
      <c r="B8" t="s">
        <v>3</v>
      </c>
    </row>
    <row r="9" spans="1:7" x14ac:dyDescent="0.25">
      <c r="C9" t="s">
        <v>4</v>
      </c>
    </row>
    <row r="10" spans="1:7" x14ac:dyDescent="0.25">
      <c r="D10" t="s">
        <v>5</v>
      </c>
    </row>
    <row r="11" spans="1:7" x14ac:dyDescent="0.25">
      <c r="D11" t="s">
        <v>6</v>
      </c>
    </row>
    <row r="12" spans="1:7" x14ac:dyDescent="0.25">
      <c r="D12" t="s">
        <v>7</v>
      </c>
    </row>
    <row r="13" spans="1:7" x14ac:dyDescent="0.25">
      <c r="D13" t="s">
        <v>10</v>
      </c>
    </row>
    <row r="14" spans="1:7" x14ac:dyDescent="0.25">
      <c r="D14" t="s">
        <v>8</v>
      </c>
    </row>
    <row r="15" spans="1:7" x14ac:dyDescent="0.25">
      <c r="D15" t="s">
        <v>9</v>
      </c>
    </row>
    <row r="17" spans="3:5" x14ac:dyDescent="0.25">
      <c r="C17" t="s">
        <v>11</v>
      </c>
    </row>
    <row r="18" spans="3:5" x14ac:dyDescent="0.25">
      <c r="D18" t="s">
        <v>15</v>
      </c>
    </row>
    <row r="19" spans="3:5" x14ac:dyDescent="0.25">
      <c r="E19" t="s">
        <v>13</v>
      </c>
    </row>
    <row r="20" spans="3:5" x14ac:dyDescent="0.25">
      <c r="E20" t="s">
        <v>14</v>
      </c>
    </row>
    <row r="21" spans="3:5" x14ac:dyDescent="0.25">
      <c r="D21" t="s">
        <v>16</v>
      </c>
    </row>
    <row r="22" spans="3:5" x14ac:dyDescent="0.25">
      <c r="E22" t="s">
        <v>10</v>
      </c>
    </row>
    <row r="23" spans="3:5" x14ac:dyDescent="0.25">
      <c r="E23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topLeftCell="C1" zoomScale="106" zoomScaleNormal="106" workbookViewId="0">
      <selection activeCell="D29" sqref="D29:H29"/>
    </sheetView>
  </sheetViews>
  <sheetFormatPr defaultRowHeight="15" x14ac:dyDescent="0.25"/>
  <cols>
    <col min="2" max="3" width="10.140625" customWidth="1"/>
    <col min="4" max="5" width="12.28515625" customWidth="1"/>
    <col min="6" max="8" width="10.140625" customWidth="1"/>
    <col min="9" max="10" width="12.85546875" customWidth="1"/>
  </cols>
  <sheetData>
    <row r="2" spans="2:21" ht="15.75" thickBot="1" x14ac:dyDescent="0.3"/>
    <row r="3" spans="2:21" ht="15.75" x14ac:dyDescent="0.25">
      <c r="B3" s="19" t="s">
        <v>22</v>
      </c>
      <c r="C3" s="20"/>
      <c r="D3" s="20"/>
      <c r="E3" s="20"/>
      <c r="F3" s="20"/>
      <c r="G3" s="20"/>
      <c r="H3" s="20"/>
      <c r="I3" s="17" t="s">
        <v>30</v>
      </c>
      <c r="J3" s="18"/>
      <c r="K3" s="29" t="s">
        <v>31</v>
      </c>
      <c r="L3" s="17"/>
      <c r="M3" s="17"/>
      <c r="N3" s="17"/>
      <c r="O3" s="17"/>
      <c r="P3" s="17"/>
      <c r="Q3" s="17"/>
      <c r="R3" s="17"/>
      <c r="S3" s="17"/>
      <c r="T3" s="30"/>
      <c r="U3" s="31"/>
    </row>
    <row r="4" spans="2:21" ht="15.75" x14ac:dyDescent="0.25">
      <c r="B4" s="21"/>
      <c r="C4" s="22"/>
      <c r="D4" s="22"/>
      <c r="E4" s="22"/>
      <c r="F4" s="22"/>
      <c r="G4" s="22"/>
      <c r="H4" s="22"/>
      <c r="I4" s="34" t="s">
        <v>18</v>
      </c>
      <c r="J4" s="35"/>
      <c r="K4" s="32" t="s">
        <v>20</v>
      </c>
      <c r="L4" s="33"/>
      <c r="M4" s="33"/>
      <c r="N4" s="33"/>
      <c r="O4" s="33"/>
      <c r="P4" s="33"/>
      <c r="Q4" s="33"/>
      <c r="R4" s="33"/>
      <c r="S4" s="33"/>
      <c r="T4" s="25" t="s">
        <v>23</v>
      </c>
      <c r="U4" s="26"/>
    </row>
    <row r="5" spans="2:21" ht="15.75" x14ac:dyDescent="0.25">
      <c r="B5" s="32" t="s">
        <v>12</v>
      </c>
      <c r="C5" s="33" t="s">
        <v>25</v>
      </c>
      <c r="D5" s="23" t="s">
        <v>26</v>
      </c>
      <c r="E5" s="24"/>
      <c r="F5" s="5" t="s">
        <v>23</v>
      </c>
      <c r="G5" s="33" t="s">
        <v>24</v>
      </c>
      <c r="H5" s="33"/>
      <c r="I5" s="34"/>
      <c r="J5" s="35"/>
      <c r="K5" s="32" t="s">
        <v>21</v>
      </c>
      <c r="L5" s="33"/>
      <c r="M5" s="33"/>
      <c r="N5" s="33"/>
      <c r="O5" s="33"/>
      <c r="P5" s="33"/>
      <c r="Q5" s="33"/>
      <c r="R5" s="33"/>
      <c r="S5" s="33"/>
      <c r="T5" s="27"/>
      <c r="U5" s="28"/>
    </row>
    <row r="6" spans="2:21" ht="19.5" thickBot="1" x14ac:dyDescent="0.4">
      <c r="B6" s="36"/>
      <c r="C6" s="37"/>
      <c r="D6" s="7" t="s">
        <v>32</v>
      </c>
      <c r="E6" s="7" t="s">
        <v>33</v>
      </c>
      <c r="F6" s="6" t="s">
        <v>27</v>
      </c>
      <c r="G6" s="6" t="s">
        <v>28</v>
      </c>
      <c r="H6" s="6" t="s">
        <v>29</v>
      </c>
      <c r="I6" s="7" t="s">
        <v>12</v>
      </c>
      <c r="J6" s="8" t="s">
        <v>19</v>
      </c>
      <c r="K6" s="9">
        <v>0</v>
      </c>
      <c r="L6" s="7">
        <f>K6+1</f>
        <v>1</v>
      </c>
      <c r="M6" s="7">
        <f t="shared" ref="M6:S6" si="0">L6+1</f>
        <v>2</v>
      </c>
      <c r="N6" s="7">
        <f t="shared" si="0"/>
        <v>3</v>
      </c>
      <c r="O6" s="7">
        <f t="shared" si="0"/>
        <v>4</v>
      </c>
      <c r="P6" s="7">
        <f t="shared" si="0"/>
        <v>5</v>
      </c>
      <c r="Q6" s="7">
        <f t="shared" si="0"/>
        <v>6</v>
      </c>
      <c r="R6" s="7">
        <f>Q6+1</f>
        <v>7</v>
      </c>
      <c r="S6" s="7">
        <f t="shared" si="0"/>
        <v>8</v>
      </c>
      <c r="T6" s="6" t="s">
        <v>34</v>
      </c>
      <c r="U6" s="10" t="s">
        <v>35</v>
      </c>
    </row>
    <row r="7" spans="2:21" x14ac:dyDescent="0.25">
      <c r="B7" s="3">
        <f t="shared" ref="B7:C10" si="1">I7</f>
        <v>10</v>
      </c>
      <c r="C7" s="3">
        <f t="shared" si="1"/>
        <v>-15</v>
      </c>
      <c r="I7" s="11">
        <v>10</v>
      </c>
      <c r="J7" s="11">
        <v>-15</v>
      </c>
    </row>
    <row r="8" spans="2:21" x14ac:dyDescent="0.25">
      <c r="B8" s="3">
        <f t="shared" si="1"/>
        <v>5</v>
      </c>
      <c r="C8" s="3">
        <f t="shared" si="1"/>
        <v>-15</v>
      </c>
      <c r="I8" s="3">
        <v>5</v>
      </c>
      <c r="J8" s="3">
        <v>-15</v>
      </c>
    </row>
    <row r="9" spans="2:21" x14ac:dyDescent="0.25">
      <c r="B9" s="3">
        <f t="shared" si="1"/>
        <v>2</v>
      </c>
      <c r="C9" s="3">
        <f t="shared" si="1"/>
        <v>-15</v>
      </c>
      <c r="I9" s="3">
        <v>2</v>
      </c>
      <c r="J9" s="3">
        <v>-15</v>
      </c>
    </row>
    <row r="10" spans="2:21" x14ac:dyDescent="0.25">
      <c r="B10" s="3">
        <f t="shared" si="1"/>
        <v>-2</v>
      </c>
      <c r="C10" s="3">
        <f t="shared" si="1"/>
        <v>-15</v>
      </c>
      <c r="I10" s="3">
        <v>-2</v>
      </c>
      <c r="J10" s="3">
        <v>-15</v>
      </c>
    </row>
    <row r="11" spans="2:21" x14ac:dyDescent="0.25">
      <c r="B11" s="3">
        <v>1</v>
      </c>
      <c r="C11" s="3">
        <f>J11</f>
        <v>-15</v>
      </c>
      <c r="I11" s="3">
        <v>1</v>
      </c>
      <c r="J11" s="3">
        <v>-15</v>
      </c>
    </row>
    <row r="12" spans="2:21" x14ac:dyDescent="0.25">
      <c r="B12" s="3">
        <f>I12</f>
        <v>1</v>
      </c>
      <c r="C12" s="3">
        <f>J12</f>
        <v>-6</v>
      </c>
      <c r="I12" s="3">
        <v>1</v>
      </c>
      <c r="J12" s="3">
        <v>-6</v>
      </c>
    </row>
    <row r="13" spans="2:21" x14ac:dyDescent="0.25">
      <c r="B13" s="3">
        <f>I13</f>
        <v>1</v>
      </c>
      <c r="C13" s="3">
        <f>J13</f>
        <v>2</v>
      </c>
      <c r="I13" s="3">
        <v>1</v>
      </c>
      <c r="J13" s="3">
        <v>2</v>
      </c>
    </row>
    <row r="14" spans="2:21" x14ac:dyDescent="0.25">
      <c r="B14" s="3"/>
      <c r="C14" s="3"/>
    </row>
    <row r="15" spans="2:21" x14ac:dyDescent="0.25">
      <c r="B15" s="3"/>
      <c r="C15" s="3"/>
      <c r="D15" s="11">
        <f t="shared" ref="D15:D24" si="2">K15</f>
        <v>0.58169999999999999</v>
      </c>
      <c r="E15" s="11">
        <f t="shared" ref="E15:E24" si="3">MAX(L15:S15)</f>
        <v>0.42566999999999999</v>
      </c>
      <c r="F15" s="11">
        <f t="shared" ref="F15:F24" si="4">AVERAGE(T15:U15)</f>
        <v>6</v>
      </c>
      <c r="G15" s="11">
        <f>AVERAGE((P15-L15),(O15-M15),(Q15-S15))</f>
        <v>-8.7003333333333321E-2</v>
      </c>
      <c r="H15" s="11">
        <f>AVERAGE((M15-S15),(N15-R15),(O15-Q15))</f>
        <v>0.13727999999999999</v>
      </c>
      <c r="K15" s="12">
        <v>0.58169999999999999</v>
      </c>
      <c r="L15" s="12">
        <v>0.31546999999999997</v>
      </c>
      <c r="M15" s="12">
        <v>0.41511999999999999</v>
      </c>
      <c r="N15" s="12">
        <v>0.35144999999999998</v>
      </c>
      <c r="O15" s="12">
        <v>0.42566999999999999</v>
      </c>
      <c r="P15" s="12">
        <v>0.11763999999999999</v>
      </c>
      <c r="Q15" s="12">
        <v>0.20652000000000001</v>
      </c>
      <c r="R15" s="12">
        <v>0.29363</v>
      </c>
      <c r="S15" s="12">
        <v>0.28025</v>
      </c>
      <c r="T15" s="12">
        <v>5</v>
      </c>
      <c r="U15" s="12">
        <v>7</v>
      </c>
    </row>
    <row r="16" spans="2:21" x14ac:dyDescent="0.25">
      <c r="B16" s="3"/>
      <c r="C16" s="3"/>
      <c r="D16" s="3">
        <f t="shared" si="2"/>
        <v>0.55954000000000004</v>
      </c>
      <c r="E16" s="3">
        <f t="shared" si="3"/>
        <v>0.41578999999999999</v>
      </c>
      <c r="F16" s="3">
        <f t="shared" si="4"/>
        <v>6</v>
      </c>
      <c r="G16" s="3">
        <f t="shared" ref="G16:G24" si="5">AVERAGE((P16-L16),(O16-M16),(Q16-S16))</f>
        <v>-8.7686666666666691E-2</v>
      </c>
      <c r="H16" s="3">
        <f t="shared" ref="H16:H24" si="6">AVERAGE((M16-S16),(N16-R16),(O16-Q16))</f>
        <v>0.13226000000000002</v>
      </c>
      <c r="K16">
        <v>0.55954000000000004</v>
      </c>
      <c r="L16">
        <v>0.30813000000000001</v>
      </c>
      <c r="M16">
        <v>0.40293000000000001</v>
      </c>
      <c r="N16">
        <v>0.32796999999999998</v>
      </c>
      <c r="O16">
        <v>0.41578999999999999</v>
      </c>
      <c r="P16">
        <v>0.11289</v>
      </c>
      <c r="Q16">
        <v>0.19453000000000001</v>
      </c>
      <c r="R16">
        <v>0.28016999999999997</v>
      </c>
      <c r="S16">
        <v>0.27521000000000001</v>
      </c>
      <c r="T16">
        <v>5</v>
      </c>
      <c r="U16">
        <v>7</v>
      </c>
    </row>
    <row r="17" spans="2:21" x14ac:dyDescent="0.25">
      <c r="B17" s="3"/>
      <c r="C17" s="3"/>
      <c r="D17" s="3">
        <f t="shared" si="2"/>
        <v>0.54854999999999998</v>
      </c>
      <c r="E17" s="3">
        <f t="shared" si="3"/>
        <v>0.40719</v>
      </c>
      <c r="F17" s="3">
        <f t="shared" si="4"/>
        <v>6</v>
      </c>
      <c r="G17" s="3">
        <f t="shared" si="5"/>
        <v>-8.3499999999999977E-2</v>
      </c>
      <c r="H17" s="3">
        <f t="shared" si="6"/>
        <v>0.12680333333333332</v>
      </c>
      <c r="K17">
        <v>0.54854999999999998</v>
      </c>
      <c r="L17">
        <v>0.29665999999999998</v>
      </c>
      <c r="M17">
        <v>0.38297999999999999</v>
      </c>
      <c r="N17">
        <v>0.32268000000000002</v>
      </c>
      <c r="O17">
        <v>0.40719</v>
      </c>
      <c r="P17">
        <v>0.10671</v>
      </c>
      <c r="Q17">
        <v>0.18601000000000001</v>
      </c>
      <c r="R17">
        <v>0.27566000000000002</v>
      </c>
      <c r="S17">
        <v>0.27077000000000001</v>
      </c>
      <c r="T17">
        <v>5</v>
      </c>
      <c r="U17">
        <v>7</v>
      </c>
    </row>
    <row r="18" spans="2:21" x14ac:dyDescent="0.25">
      <c r="B18" s="3"/>
      <c r="C18" s="3"/>
      <c r="D18" s="3">
        <f t="shared" si="2"/>
        <v>0.53607000000000005</v>
      </c>
      <c r="E18" s="3">
        <f t="shared" si="3"/>
        <v>0.40426000000000001</v>
      </c>
      <c r="F18" s="3">
        <f t="shared" si="4"/>
        <v>6</v>
      </c>
      <c r="G18" s="3">
        <f t="shared" si="5"/>
        <v>-8.1573333333333331E-2</v>
      </c>
      <c r="H18" s="3">
        <f t="shared" si="6"/>
        <v>0.12519666666666665</v>
      </c>
      <c r="K18">
        <v>0.53607000000000005</v>
      </c>
      <c r="L18">
        <v>0.29170000000000001</v>
      </c>
      <c r="M18">
        <v>0.37125999999999998</v>
      </c>
      <c r="N18">
        <v>0.315</v>
      </c>
      <c r="O18">
        <v>0.40426000000000001</v>
      </c>
      <c r="P18">
        <v>0.10133</v>
      </c>
      <c r="Q18">
        <v>0.17848</v>
      </c>
      <c r="R18">
        <v>0.27062000000000003</v>
      </c>
      <c r="S18">
        <v>0.26583000000000001</v>
      </c>
      <c r="T18">
        <v>5</v>
      </c>
      <c r="U18">
        <v>7</v>
      </c>
    </row>
    <row r="19" spans="2:21" x14ac:dyDescent="0.25">
      <c r="B19" s="3"/>
      <c r="C19" s="3"/>
      <c r="D19" s="3">
        <f t="shared" si="2"/>
        <v>0.53954000000000002</v>
      </c>
      <c r="E19" s="3">
        <f t="shared" si="3"/>
        <v>0.41703000000000001</v>
      </c>
      <c r="F19" s="3">
        <f t="shared" si="4"/>
        <v>6</v>
      </c>
      <c r="G19" s="3">
        <f t="shared" si="5"/>
        <v>-8.2036666666666661E-2</v>
      </c>
      <c r="H19" s="3">
        <f t="shared" si="6"/>
        <v>0.12408333333333334</v>
      </c>
      <c r="K19">
        <v>0.53954000000000002</v>
      </c>
      <c r="L19">
        <v>0.29763000000000001</v>
      </c>
      <c r="M19">
        <v>0.36514000000000002</v>
      </c>
      <c r="N19">
        <v>0.31369999999999998</v>
      </c>
      <c r="O19">
        <v>0.41703000000000001</v>
      </c>
      <c r="P19">
        <v>0.10045</v>
      </c>
      <c r="Q19">
        <v>0.17402000000000001</v>
      </c>
      <c r="R19">
        <v>0.27476</v>
      </c>
      <c r="S19">
        <v>0.27483999999999997</v>
      </c>
      <c r="T19">
        <v>5</v>
      </c>
      <c r="U19">
        <v>7</v>
      </c>
    </row>
    <row r="20" spans="2:21" x14ac:dyDescent="0.25">
      <c r="B20" s="3"/>
      <c r="C20" s="3"/>
      <c r="D20" s="3">
        <f t="shared" si="2"/>
        <v>1.5216000000000001</v>
      </c>
      <c r="E20" s="3">
        <f t="shared" si="3"/>
        <v>1.3384</v>
      </c>
      <c r="F20" s="3">
        <f t="shared" si="4"/>
        <v>6</v>
      </c>
      <c r="G20" s="3">
        <f t="shared" si="5"/>
        <v>-0.23501333333333338</v>
      </c>
      <c r="H20" s="3">
        <f t="shared" si="6"/>
        <v>0.39033000000000007</v>
      </c>
      <c r="K20">
        <v>1.5216000000000001</v>
      </c>
      <c r="L20">
        <v>0.97985</v>
      </c>
      <c r="M20">
        <v>0.98277000000000003</v>
      </c>
      <c r="N20">
        <v>0.83716999999999997</v>
      </c>
      <c r="O20">
        <v>1.3384</v>
      </c>
      <c r="P20">
        <v>0.34029999999999999</v>
      </c>
      <c r="Q20">
        <v>0.42603999999999997</v>
      </c>
      <c r="R20">
        <v>0.71414999999999995</v>
      </c>
      <c r="S20">
        <v>0.84716000000000002</v>
      </c>
      <c r="T20">
        <v>5</v>
      </c>
      <c r="U20">
        <v>7</v>
      </c>
    </row>
    <row r="21" spans="2:21" x14ac:dyDescent="0.25">
      <c r="B21" s="3"/>
      <c r="C21" s="3"/>
      <c r="D21" s="3">
        <f t="shared" si="2"/>
        <v>3.3395999999999999</v>
      </c>
      <c r="E21" s="3">
        <f t="shared" si="3"/>
        <v>4.7553999999999998</v>
      </c>
      <c r="F21" s="3">
        <f t="shared" si="4"/>
        <v>6</v>
      </c>
      <c r="G21" s="3">
        <f t="shared" si="5"/>
        <v>4.0670000000000019E-2</v>
      </c>
      <c r="H21" s="3">
        <f t="shared" si="6"/>
        <v>1.4373366666666667</v>
      </c>
      <c r="K21">
        <v>3.3395999999999999</v>
      </c>
      <c r="L21">
        <v>2.2808999999999999</v>
      </c>
      <c r="M21">
        <v>2.2105999999999999</v>
      </c>
      <c r="N21">
        <v>1.9665999999999999</v>
      </c>
      <c r="O21">
        <v>4.7553999999999998</v>
      </c>
      <c r="P21">
        <v>0.84192</v>
      </c>
      <c r="Q21">
        <v>0.97009000000000001</v>
      </c>
      <c r="R21">
        <v>1.6966000000000001</v>
      </c>
      <c r="S21">
        <v>1.9539</v>
      </c>
      <c r="T21">
        <v>5</v>
      </c>
      <c r="U21">
        <v>7</v>
      </c>
    </row>
    <row r="22" spans="2:21" x14ac:dyDescent="0.25">
      <c r="B22" s="3"/>
      <c r="C22" s="3"/>
      <c r="D22" s="3">
        <f t="shared" si="2"/>
        <v>15.853999999999999</v>
      </c>
      <c r="E22" s="3">
        <f t="shared" si="3"/>
        <v>24.481999999999999</v>
      </c>
      <c r="F22" s="3">
        <f t="shared" si="4"/>
        <v>6</v>
      </c>
      <c r="G22" s="3">
        <f t="shared" si="5"/>
        <v>0.97703333333333298</v>
      </c>
      <c r="H22" s="3">
        <f t="shared" si="6"/>
        <v>7.2582666666666666</v>
      </c>
      <c r="I22" s="3"/>
      <c r="J22" s="3"/>
      <c r="K22">
        <v>15.853999999999999</v>
      </c>
      <c r="L22">
        <v>11.831</v>
      </c>
      <c r="M22">
        <v>10.909000000000001</v>
      </c>
      <c r="N22">
        <v>10.657999999999999</v>
      </c>
      <c r="O22">
        <v>24.481999999999999</v>
      </c>
      <c r="P22">
        <v>5.5102000000000002</v>
      </c>
      <c r="Q22">
        <v>5.0858999999999996</v>
      </c>
      <c r="R22">
        <v>9.7812999999999999</v>
      </c>
      <c r="S22">
        <v>9.407</v>
      </c>
      <c r="T22">
        <v>5</v>
      </c>
      <c r="U22">
        <v>7</v>
      </c>
    </row>
    <row r="23" spans="2:21" x14ac:dyDescent="0.25">
      <c r="B23" s="3"/>
      <c r="C23" s="3"/>
      <c r="D23" s="3">
        <f t="shared" si="2"/>
        <v>31.042000000000002</v>
      </c>
      <c r="E23" s="3">
        <f t="shared" si="3"/>
        <v>48.67</v>
      </c>
      <c r="F23" s="3">
        <f t="shared" si="4"/>
        <v>6</v>
      </c>
      <c r="G23" s="3">
        <f t="shared" si="5"/>
        <v>1.8070000000000015</v>
      </c>
      <c r="H23" s="3">
        <f t="shared" si="6"/>
        <v>14.656000000000001</v>
      </c>
      <c r="I23" s="3"/>
      <c r="J23" s="3"/>
      <c r="K23">
        <v>31.042000000000002</v>
      </c>
      <c r="L23">
        <v>24.463999999999999</v>
      </c>
      <c r="M23">
        <v>22.533999999999999</v>
      </c>
      <c r="N23">
        <v>22.135999999999999</v>
      </c>
      <c r="O23">
        <v>48.67</v>
      </c>
      <c r="P23">
        <v>12.452</v>
      </c>
      <c r="Q23">
        <v>10.192</v>
      </c>
      <c r="R23">
        <v>20.285</v>
      </c>
      <c r="S23">
        <v>18.895</v>
      </c>
      <c r="T23">
        <v>5</v>
      </c>
      <c r="U23">
        <v>7</v>
      </c>
    </row>
    <row r="24" spans="2:21" x14ac:dyDescent="0.25">
      <c r="B24" s="3"/>
      <c r="C24" s="3"/>
      <c r="D24" s="3">
        <f t="shared" si="2"/>
        <v>55.408000000000001</v>
      </c>
      <c r="E24" s="3">
        <f t="shared" si="3"/>
        <v>80.156999999999996</v>
      </c>
      <c r="F24" s="3">
        <f t="shared" si="4"/>
        <v>6</v>
      </c>
      <c r="G24" s="3">
        <f t="shared" si="5"/>
        <v>-0.33266666666667061</v>
      </c>
      <c r="H24" s="3">
        <f t="shared" si="6"/>
        <v>25.106333333333328</v>
      </c>
      <c r="I24" s="3"/>
      <c r="J24" s="3"/>
      <c r="K24">
        <v>55.408000000000001</v>
      </c>
      <c r="L24">
        <v>45.505000000000003</v>
      </c>
      <c r="M24">
        <v>44.889000000000003</v>
      </c>
      <c r="N24">
        <v>39.75</v>
      </c>
      <c r="O24">
        <v>80.156999999999996</v>
      </c>
      <c r="P24">
        <v>24.914000000000001</v>
      </c>
      <c r="Q24">
        <v>18.722999999999999</v>
      </c>
      <c r="R24">
        <v>36.356000000000002</v>
      </c>
      <c r="S24">
        <v>34.398000000000003</v>
      </c>
      <c r="T24">
        <v>5</v>
      </c>
      <c r="U24">
        <v>7</v>
      </c>
    </row>
    <row r="25" spans="2:21" x14ac:dyDescent="0.25">
      <c r="B25" s="3"/>
      <c r="C25" s="3"/>
      <c r="D25" s="3">
        <f t="shared" ref="D25:D28" si="7">K25</f>
        <v>55.408000000000001</v>
      </c>
      <c r="E25" s="3">
        <f t="shared" ref="E25:E28" si="8">MAX(L25:S25)</f>
        <v>80.156999999999996</v>
      </c>
      <c r="F25" s="3">
        <f t="shared" ref="F25:F28" si="9">AVERAGE(T25:U25)</f>
        <v>3.5</v>
      </c>
      <c r="G25" s="3">
        <f t="shared" ref="G25:G28" si="10">AVERAGE((P25-L25),(O25-M25),(Q25-S25))</f>
        <v>-0.33266666666667061</v>
      </c>
      <c r="H25" s="3">
        <f t="shared" ref="H25:H28" si="11">AVERAGE((M25-S25),(N25-R25),(O25-Q25))</f>
        <v>25.106333333333328</v>
      </c>
      <c r="I25" s="3"/>
      <c r="J25" s="3"/>
      <c r="K25">
        <v>55.408000000000001</v>
      </c>
      <c r="L25">
        <v>45.505000000000003</v>
      </c>
      <c r="M25">
        <v>44.889000000000003</v>
      </c>
      <c r="N25">
        <v>39.75</v>
      </c>
      <c r="O25">
        <v>80.156999999999996</v>
      </c>
      <c r="P25">
        <v>24.914000000000001</v>
      </c>
      <c r="Q25">
        <v>18.722999999999999</v>
      </c>
      <c r="R25">
        <v>36.356000000000002</v>
      </c>
      <c r="S25">
        <v>34.398000000000003</v>
      </c>
      <c r="T25">
        <v>3</v>
      </c>
      <c r="U25">
        <v>4</v>
      </c>
    </row>
    <row r="26" spans="2:21" x14ac:dyDescent="0.25">
      <c r="B26" s="3"/>
      <c r="C26" s="3"/>
      <c r="D26" s="3">
        <f t="shared" si="7"/>
        <v>55.408000000000001</v>
      </c>
      <c r="E26" s="3">
        <f t="shared" si="8"/>
        <v>80.156999999999996</v>
      </c>
      <c r="F26" s="3">
        <f t="shared" si="9"/>
        <v>1.5</v>
      </c>
      <c r="G26" s="3">
        <f t="shared" si="10"/>
        <v>-0.33266666666667061</v>
      </c>
      <c r="H26" s="3">
        <f t="shared" si="11"/>
        <v>25.106333333333328</v>
      </c>
      <c r="I26" s="3"/>
      <c r="J26" s="3"/>
      <c r="K26">
        <v>55.408000000000001</v>
      </c>
      <c r="L26">
        <v>45.505000000000003</v>
      </c>
      <c r="M26">
        <v>44.889000000000003</v>
      </c>
      <c r="N26">
        <v>39.75</v>
      </c>
      <c r="O26">
        <v>80.156999999999996</v>
      </c>
      <c r="P26">
        <v>24.914000000000001</v>
      </c>
      <c r="Q26">
        <v>18.722999999999999</v>
      </c>
      <c r="R26">
        <v>36.356000000000002</v>
      </c>
      <c r="S26">
        <v>34.398000000000003</v>
      </c>
      <c r="T26">
        <v>1</v>
      </c>
      <c r="U26">
        <v>2</v>
      </c>
    </row>
    <row r="27" spans="2:21" x14ac:dyDescent="0.25">
      <c r="B27" s="3"/>
      <c r="C27" s="3"/>
      <c r="D27" s="3">
        <f t="shared" si="7"/>
        <v>55.408000000000001</v>
      </c>
      <c r="E27" s="3">
        <f t="shared" si="8"/>
        <v>80.156999999999996</v>
      </c>
      <c r="F27" s="3">
        <f t="shared" si="9"/>
        <v>-1.5</v>
      </c>
      <c r="G27" s="3">
        <f t="shared" si="10"/>
        <v>-0.33266666666667061</v>
      </c>
      <c r="H27" s="3">
        <f t="shared" si="11"/>
        <v>25.106333333333328</v>
      </c>
      <c r="I27" s="3"/>
      <c r="J27" s="3"/>
      <c r="K27">
        <v>55.408000000000001</v>
      </c>
      <c r="L27">
        <v>45.505000000000003</v>
      </c>
      <c r="M27">
        <v>44.889000000000003</v>
      </c>
      <c r="N27">
        <v>39.75</v>
      </c>
      <c r="O27">
        <v>80.156999999999996</v>
      </c>
      <c r="P27">
        <v>24.914000000000001</v>
      </c>
      <c r="Q27">
        <v>18.722999999999999</v>
      </c>
      <c r="R27">
        <v>36.356000000000002</v>
      </c>
      <c r="S27">
        <v>34.398000000000003</v>
      </c>
      <c r="T27">
        <v>-2</v>
      </c>
      <c r="U27">
        <v>-1</v>
      </c>
    </row>
    <row r="28" spans="2:21" x14ac:dyDescent="0.25">
      <c r="B28" s="3"/>
      <c r="C28" s="3"/>
      <c r="D28" s="3">
        <f t="shared" si="7"/>
        <v>55.408000000000001</v>
      </c>
      <c r="E28" s="3">
        <f t="shared" si="8"/>
        <v>80.156999999999996</v>
      </c>
      <c r="F28" s="3">
        <f t="shared" si="9"/>
        <v>1.5</v>
      </c>
      <c r="G28" s="3">
        <f t="shared" si="10"/>
        <v>-0.33266666666667061</v>
      </c>
      <c r="H28" s="3">
        <f t="shared" si="11"/>
        <v>25.106333333333328</v>
      </c>
      <c r="I28" s="3"/>
      <c r="J28" s="3"/>
      <c r="K28">
        <v>55.408000000000001</v>
      </c>
      <c r="L28">
        <v>45.505000000000003</v>
      </c>
      <c r="M28">
        <v>44.889000000000003</v>
      </c>
      <c r="N28">
        <v>39.75</v>
      </c>
      <c r="O28">
        <v>80.156999999999996</v>
      </c>
      <c r="P28">
        <v>24.914000000000001</v>
      </c>
      <c r="Q28">
        <v>18.722999999999999</v>
      </c>
      <c r="R28">
        <v>36.356000000000002</v>
      </c>
      <c r="S28">
        <v>34.398000000000003</v>
      </c>
      <c r="T28">
        <v>1</v>
      </c>
      <c r="U28">
        <v>2</v>
      </c>
    </row>
    <row r="29" spans="2:21" x14ac:dyDescent="0.25">
      <c r="B29" s="3"/>
      <c r="C29" s="3"/>
      <c r="D29" s="4">
        <f>K29</f>
        <v>105.31</v>
      </c>
      <c r="E29" s="4">
        <f>MAX(L29:S29)</f>
        <v>103.97</v>
      </c>
      <c r="F29" s="4">
        <f>AVERAGE(T29:U29)</f>
        <v>1.5</v>
      </c>
      <c r="G29" s="4">
        <f>AVERAGE((P29-L29),(O29-M29),(Q29-S29))</f>
        <v>-21.09033333333333</v>
      </c>
      <c r="H29" s="4">
        <f>AVERAGE((M29-S29),(N29-R29),(O29-Q29))</f>
        <v>25.834666666666674</v>
      </c>
      <c r="I29" s="4"/>
      <c r="J29" s="4"/>
      <c r="K29" s="1">
        <v>105.31</v>
      </c>
      <c r="L29" s="1">
        <v>92.319000000000003</v>
      </c>
      <c r="M29" s="1">
        <v>103.97</v>
      </c>
      <c r="N29" s="1">
        <v>69.001999999999995</v>
      </c>
      <c r="O29" s="1">
        <v>92.319000000000003</v>
      </c>
      <c r="P29" s="1">
        <v>67.575000000000003</v>
      </c>
      <c r="Q29" s="1">
        <v>45.982999999999997</v>
      </c>
      <c r="R29" s="1">
        <v>68.944999999999993</v>
      </c>
      <c r="S29" s="1">
        <v>72.858999999999995</v>
      </c>
      <c r="T29" s="1">
        <v>1</v>
      </c>
      <c r="U29" s="1">
        <v>2</v>
      </c>
    </row>
    <row r="30" spans="2:21" x14ac:dyDescent="0.25">
      <c r="B30" s="3"/>
      <c r="C30" s="3"/>
      <c r="D30" s="3">
        <f>K30</f>
        <v>82.412000000000006</v>
      </c>
      <c r="E30" s="3">
        <f>MAX(L30:S30)</f>
        <v>93.433999999999997</v>
      </c>
      <c r="F30" s="3">
        <f>AVERAGE(T30:U30)</f>
        <v>1.5</v>
      </c>
      <c r="G30" s="3">
        <f>AVERAGE((P30-L30),(O30-M30),(Q30-S30))</f>
        <v>-14.03066666666667</v>
      </c>
      <c r="H30" s="3">
        <f>AVERAGE((M30-S30),(N30-R30),(O30-Q30))</f>
        <v>6.347999999999999</v>
      </c>
      <c r="I30" s="3"/>
      <c r="J30" s="3"/>
      <c r="K30">
        <v>82.412000000000006</v>
      </c>
      <c r="L30">
        <v>73.162000000000006</v>
      </c>
      <c r="M30">
        <v>93.433999999999997</v>
      </c>
      <c r="N30">
        <v>56.494</v>
      </c>
      <c r="O30">
        <v>51.021000000000001</v>
      </c>
      <c r="P30">
        <v>87.888999999999996</v>
      </c>
      <c r="Q30">
        <v>55.344999999999999</v>
      </c>
      <c r="R30">
        <v>56.808999999999997</v>
      </c>
      <c r="S30">
        <v>69.751000000000005</v>
      </c>
      <c r="T30">
        <v>1</v>
      </c>
      <c r="U30">
        <v>2</v>
      </c>
    </row>
    <row r="31" spans="2:21" x14ac:dyDescent="0.25">
      <c r="B31" s="3"/>
      <c r="C31" s="3"/>
      <c r="D31" s="4">
        <f>K31</f>
        <v>108.15</v>
      </c>
      <c r="E31" s="4">
        <f>MAX(L31:S31)</f>
        <v>103.97</v>
      </c>
      <c r="F31" s="4">
        <f>AVERAGE(T31:U31)</f>
        <v>1.5</v>
      </c>
      <c r="G31" s="4">
        <f>AVERAGE((P31-L31),(O31-M31),(Q31-S31))</f>
        <v>-21.09033333333333</v>
      </c>
      <c r="H31" s="4">
        <f>AVERAGE((M31-S31),(N31-R31),(O31-Q31))</f>
        <v>25.834666666666674</v>
      </c>
      <c r="I31" s="4"/>
      <c r="J31" s="4"/>
      <c r="K31" s="1">
        <v>108.15</v>
      </c>
      <c r="L31" s="1">
        <v>92.319000000000003</v>
      </c>
      <c r="M31" s="1">
        <v>103.97</v>
      </c>
      <c r="N31" s="1">
        <v>69.001999999999995</v>
      </c>
      <c r="O31" s="1">
        <v>92.319000000000003</v>
      </c>
      <c r="P31" s="1">
        <v>67.575000000000003</v>
      </c>
      <c r="Q31" s="1">
        <v>45.982999999999997</v>
      </c>
      <c r="R31" s="1">
        <v>68.944999999999993</v>
      </c>
      <c r="S31" s="1">
        <v>72.858999999999995</v>
      </c>
      <c r="T31" s="1">
        <v>1</v>
      </c>
      <c r="U31" s="1">
        <v>2</v>
      </c>
    </row>
    <row r="32" spans="2:21" x14ac:dyDescent="0.25">
      <c r="B32" s="3"/>
      <c r="C32" s="3"/>
      <c r="D32" s="4">
        <f t="shared" ref="D32:D33" si="12">K32</f>
        <v>107.9</v>
      </c>
      <c r="E32" s="4">
        <f t="shared" ref="E32:E33" si="13">MAX(L32:S32)</f>
        <v>99.43</v>
      </c>
      <c r="F32" s="4">
        <f t="shared" ref="F32:F33" si="14">AVERAGE(T32:U32)</f>
        <v>1.5</v>
      </c>
      <c r="G32" s="4">
        <f t="shared" ref="G32:G33" si="15">AVERAGE((P32-L32),(O32-M32),(Q32-S32))</f>
        <v>-7.5736666666666679</v>
      </c>
      <c r="H32" s="4">
        <f t="shared" ref="H32:H33" si="16">AVERAGE((M32-S32),(N32-R32),(O32-Q32))</f>
        <v>17.035333333333337</v>
      </c>
      <c r="I32" s="3"/>
      <c r="J32" s="3"/>
      <c r="K32" s="1">
        <v>107.9</v>
      </c>
      <c r="L32" s="1">
        <v>90.57</v>
      </c>
      <c r="M32" s="1">
        <v>99.43</v>
      </c>
      <c r="N32" s="1">
        <v>69.001999999999995</v>
      </c>
      <c r="O32" s="1">
        <v>90.319000000000003</v>
      </c>
      <c r="P32" s="1">
        <v>78.5</v>
      </c>
      <c r="Q32" s="1">
        <v>68.58</v>
      </c>
      <c r="R32" s="1">
        <v>68.944999999999993</v>
      </c>
      <c r="S32" s="1">
        <v>70.12</v>
      </c>
      <c r="T32" s="1">
        <v>1</v>
      </c>
      <c r="U32" s="1">
        <v>2</v>
      </c>
    </row>
    <row r="33" spans="2:21" x14ac:dyDescent="0.25">
      <c r="B33" s="3"/>
      <c r="C33" s="3"/>
      <c r="D33" s="4">
        <f t="shared" si="12"/>
        <v>108</v>
      </c>
      <c r="E33" s="4">
        <f t="shared" si="13"/>
        <v>91.7</v>
      </c>
      <c r="F33" s="4">
        <f t="shared" si="14"/>
        <v>1.5</v>
      </c>
      <c r="G33" s="4">
        <f t="shared" si="15"/>
        <v>-0.59366666666666867</v>
      </c>
      <c r="H33" s="4">
        <f t="shared" si="16"/>
        <v>3.8586666666666694</v>
      </c>
      <c r="I33" s="3"/>
      <c r="J33" s="3"/>
      <c r="K33" s="1">
        <v>108</v>
      </c>
      <c r="L33" s="1">
        <v>90.2</v>
      </c>
      <c r="M33" s="1">
        <v>91.7</v>
      </c>
      <c r="N33" s="1">
        <v>69.001999999999995</v>
      </c>
      <c r="O33" s="1">
        <v>90.319000000000003</v>
      </c>
      <c r="P33" s="1">
        <v>88.3</v>
      </c>
      <c r="Q33" s="1">
        <v>86</v>
      </c>
      <c r="R33" s="1">
        <v>68.944999999999993</v>
      </c>
      <c r="S33" s="1">
        <v>84.5</v>
      </c>
      <c r="T33" s="1">
        <v>1</v>
      </c>
      <c r="U33" s="1">
        <v>2</v>
      </c>
    </row>
    <row r="34" spans="2:21" x14ac:dyDescent="0.25">
      <c r="B34" s="3"/>
      <c r="C34" s="3"/>
      <c r="D34" s="4">
        <f t="shared" ref="D34" si="17">K34</f>
        <v>107.5</v>
      </c>
      <c r="E34" s="4">
        <f t="shared" ref="E34" si="18">MAX(L34:S34)</f>
        <v>90.2</v>
      </c>
      <c r="F34" s="4">
        <f t="shared" ref="F34" si="19">AVERAGE(T34:U34)</f>
        <v>1.5</v>
      </c>
      <c r="G34" s="4">
        <f t="shared" ref="G34" si="20">AVERAGE((P34-L34),(O34-M34),(Q34-S34))</f>
        <v>-1.099999999999999</v>
      </c>
      <c r="H34" s="4">
        <f t="shared" ref="H34" si="21">AVERAGE((M34-S34),(N34-R34),(O34-Q34))</f>
        <v>2.5000000000000049</v>
      </c>
      <c r="I34" s="3"/>
      <c r="J34" s="3"/>
      <c r="K34" s="1">
        <v>107.5</v>
      </c>
      <c r="L34" s="1">
        <v>90.2</v>
      </c>
      <c r="M34" s="1">
        <v>89.5</v>
      </c>
      <c r="N34" s="1">
        <v>88.4</v>
      </c>
      <c r="O34" s="1">
        <v>88.7</v>
      </c>
      <c r="P34" s="1">
        <v>88.3</v>
      </c>
      <c r="Q34" s="1">
        <v>87</v>
      </c>
      <c r="R34" s="1">
        <v>84.5</v>
      </c>
      <c r="S34" s="1">
        <v>87.6</v>
      </c>
      <c r="T34" s="1">
        <v>1</v>
      </c>
      <c r="U34" s="1">
        <v>2</v>
      </c>
    </row>
    <row r="35" spans="2:21" x14ac:dyDescent="0.25">
      <c r="B35" s="3"/>
      <c r="C35" s="3"/>
      <c r="D35" s="4">
        <f t="shared" ref="D35" si="22">K35</f>
        <v>108.2</v>
      </c>
      <c r="E35" s="4">
        <f t="shared" ref="E35" si="23">MAX(L35:S35)</f>
        <v>89.6</v>
      </c>
      <c r="F35" s="4">
        <f t="shared" ref="F35" si="24">AVERAGE(T35:U35)</f>
        <v>1.5</v>
      </c>
      <c r="G35" s="4">
        <f t="shared" ref="G35" si="25">AVERAGE((P35-L35),(O35-M35),(Q35-S35))</f>
        <v>-0.66666666666666197</v>
      </c>
      <c r="H35" s="4">
        <f>AVERAGE((M35-S35),(N35-R35),(O35-Q35))</f>
        <v>0.60000000000000375</v>
      </c>
      <c r="I35" s="3"/>
      <c r="J35" s="3"/>
      <c r="K35" s="1">
        <v>108.2</v>
      </c>
      <c r="L35" s="1">
        <v>89.6</v>
      </c>
      <c r="M35" s="1">
        <v>88.8</v>
      </c>
      <c r="N35" s="1">
        <v>86.4</v>
      </c>
      <c r="O35" s="1">
        <v>88.7</v>
      </c>
      <c r="P35" s="1">
        <v>88.3</v>
      </c>
      <c r="Q35" s="1">
        <v>87</v>
      </c>
      <c r="R35" s="1">
        <v>87.5</v>
      </c>
      <c r="S35" s="1">
        <v>87.6</v>
      </c>
      <c r="T35" s="1">
        <v>1</v>
      </c>
      <c r="U35" s="1">
        <v>2</v>
      </c>
    </row>
    <row r="36" spans="2:2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21" x14ac:dyDescent="0.25">
      <c r="B37" s="3"/>
      <c r="C37" s="3"/>
      <c r="D37" s="3">
        <v>1</v>
      </c>
      <c r="E37" s="3">
        <v>2</v>
      </c>
      <c r="F37" s="3">
        <v>3</v>
      </c>
      <c r="G37" s="3">
        <v>4</v>
      </c>
      <c r="H37" s="3">
        <v>5</v>
      </c>
      <c r="I37" s="3"/>
      <c r="J37" s="3"/>
      <c r="K37" s="3">
        <v>6</v>
      </c>
      <c r="L37" s="3">
        <v>7</v>
      </c>
      <c r="M37" s="3">
        <v>8</v>
      </c>
      <c r="N37" s="3">
        <v>9</v>
      </c>
      <c r="O37" s="3">
        <v>10</v>
      </c>
      <c r="P37" s="3">
        <v>11</v>
      </c>
      <c r="Q37" s="3">
        <v>12</v>
      </c>
      <c r="R37" s="3">
        <v>13</v>
      </c>
      <c r="S37" s="3">
        <v>14</v>
      </c>
      <c r="T37" s="3">
        <v>15</v>
      </c>
      <c r="U37" s="3">
        <v>16</v>
      </c>
    </row>
    <row r="38" spans="2:2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2:2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2:2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2:2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2:2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2:2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2:2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</sheetData>
  <mergeCells count="11">
    <mergeCell ref="I3:J3"/>
    <mergeCell ref="B3:H4"/>
    <mergeCell ref="D5:E5"/>
    <mergeCell ref="T4:U5"/>
    <mergeCell ref="K3:U3"/>
    <mergeCell ref="K5:S5"/>
    <mergeCell ref="K4:S4"/>
    <mergeCell ref="I4:J5"/>
    <mergeCell ref="G5:H5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0"/>
  <sheetViews>
    <sheetView workbookViewId="0">
      <selection activeCell="B3" sqref="B3"/>
    </sheetView>
  </sheetViews>
  <sheetFormatPr defaultRowHeight="15" x14ac:dyDescent="0.25"/>
  <cols>
    <col min="1" max="1" width="6.42578125" customWidth="1"/>
    <col min="2" max="2" width="43.85546875" customWidth="1"/>
    <col min="3" max="3" width="13.140625" customWidth="1"/>
    <col min="4" max="4" width="17.85546875" customWidth="1"/>
    <col min="5" max="9" width="13.140625" customWidth="1"/>
  </cols>
  <sheetData>
    <row r="5" spans="1:9" x14ac:dyDescent="0.25">
      <c r="A5" t="s">
        <v>36</v>
      </c>
      <c r="C5" t="s">
        <v>46</v>
      </c>
    </row>
    <row r="6" spans="1:9" x14ac:dyDescent="0.25">
      <c r="A6" t="s">
        <v>39</v>
      </c>
      <c r="C6" t="s">
        <v>37</v>
      </c>
    </row>
    <row r="7" spans="1:9" x14ac:dyDescent="0.25">
      <c r="A7" t="s">
        <v>38</v>
      </c>
      <c r="C7" t="s">
        <v>40</v>
      </c>
    </row>
    <row r="8" spans="1:9" ht="15.75" x14ac:dyDescent="0.25">
      <c r="A8" t="s">
        <v>45</v>
      </c>
      <c r="C8" s="13" t="s">
        <v>47</v>
      </c>
      <c r="D8" s="13" t="s">
        <v>48</v>
      </c>
      <c r="E8" s="14" t="s">
        <v>27</v>
      </c>
      <c r="F8" s="14" t="s">
        <v>28</v>
      </c>
      <c r="G8" s="14" t="s">
        <v>29</v>
      </c>
      <c r="H8" s="13" t="s">
        <v>41</v>
      </c>
      <c r="I8" s="13" t="s">
        <v>42</v>
      </c>
    </row>
    <row r="9" spans="1:9" x14ac:dyDescent="0.25">
      <c r="B9" t="s">
        <v>43</v>
      </c>
      <c r="C9" s="15">
        <v>-1</v>
      </c>
      <c r="D9" s="15">
        <v>-1</v>
      </c>
      <c r="E9" s="15">
        <v>999</v>
      </c>
      <c r="F9" s="15">
        <v>999</v>
      </c>
      <c r="G9" s="15">
        <v>999</v>
      </c>
      <c r="H9" s="15">
        <v>1</v>
      </c>
      <c r="I9" s="15">
        <v>-15</v>
      </c>
    </row>
    <row r="10" spans="1:9" x14ac:dyDescent="0.25">
      <c r="B10" t="s">
        <v>44</v>
      </c>
      <c r="C10" s="16">
        <v>105.31</v>
      </c>
      <c r="D10" s="16">
        <v>103.97</v>
      </c>
      <c r="E10" s="16">
        <v>1.5</v>
      </c>
      <c r="F10" s="16">
        <v>-21.09033333333333</v>
      </c>
      <c r="G10" s="16">
        <v>25.834666666666674</v>
      </c>
      <c r="H10" s="15">
        <v>999</v>
      </c>
      <c r="I10" s="15">
        <v>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 appearance</vt:lpstr>
      <vt:lpstr>Similation data</vt:lpstr>
      <vt:lpstr>Convention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 YuPong Ying</dc:creator>
  <cp:lastModifiedBy>John Medalen</cp:lastModifiedBy>
  <dcterms:created xsi:type="dcterms:W3CDTF">2014-10-08T00:51:21Z</dcterms:created>
  <dcterms:modified xsi:type="dcterms:W3CDTF">2015-03-02T21:12:19Z</dcterms:modified>
</cp:coreProperties>
</file>